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3"/>
  </bookViews>
  <sheets>
    <sheet name="1 ЭТАП" sheetId="1" r:id="rId1"/>
    <sheet name="2 ЭТАП" sheetId="2" r:id="rId2"/>
    <sheet name="3 ЭТАП" sheetId="3" r:id="rId3"/>
    <sheet name="ТУРИЗМ" sheetId="6" r:id="rId4"/>
    <sheet name="ГРАНД-ТУРИЗМ" sheetId="8" r:id="rId5"/>
  </sheets>
  <calcPr calcId="124519"/>
</workbook>
</file>

<file path=xl/calcChain.xml><?xml version="1.0" encoding="utf-8"?>
<calcChain xmlns="http://schemas.openxmlformats.org/spreadsheetml/2006/main">
  <c r="I23" i="8"/>
  <c r="I22"/>
  <c r="I21"/>
  <c r="I20"/>
  <c r="I19"/>
  <c r="I18"/>
  <c r="I17"/>
  <c r="I16"/>
  <c r="I15"/>
  <c r="I11"/>
  <c r="I10"/>
  <c r="I9"/>
  <c r="I8"/>
  <c r="I7"/>
  <c r="I6"/>
  <c r="I5"/>
  <c r="I4"/>
  <c r="I3"/>
  <c r="I42" i="6"/>
  <c r="I41"/>
  <c r="I40"/>
  <c r="I39"/>
  <c r="I38"/>
  <c r="I37"/>
  <c r="I36"/>
  <c r="I35"/>
  <c r="I34"/>
  <c r="I33"/>
  <c r="I32"/>
  <c r="I31"/>
  <c r="I30"/>
  <c r="I29"/>
  <c r="I28"/>
  <c r="I27"/>
  <c r="I26"/>
  <c r="I25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F14" i="3"/>
  <c r="F15"/>
  <c r="F13"/>
  <c r="F4"/>
  <c r="F5"/>
  <c r="F6"/>
  <c r="F7"/>
  <c r="F8"/>
  <c r="F9"/>
  <c r="F3"/>
  <c r="F20" i="2"/>
  <c r="F21"/>
  <c r="F22"/>
  <c r="F19"/>
  <c r="F4"/>
  <c r="F5"/>
  <c r="F6"/>
  <c r="F7"/>
  <c r="F8"/>
  <c r="F9"/>
  <c r="F10"/>
  <c r="F11"/>
  <c r="F12"/>
  <c r="F13"/>
  <c r="F14"/>
  <c r="F15"/>
  <c r="F3"/>
  <c r="F21" i="1"/>
  <c r="F22"/>
  <c r="F23"/>
  <c r="F24"/>
  <c r="F25"/>
  <c r="F20"/>
  <c r="F4"/>
  <c r="F5"/>
  <c r="F6"/>
  <c r="F7"/>
  <c r="F8"/>
  <c r="F9"/>
  <c r="F10"/>
  <c r="F11"/>
  <c r="F12"/>
  <c r="F13"/>
  <c r="F14"/>
  <c r="F15"/>
  <c r="F16"/>
  <c r="F3"/>
</calcChain>
</file>

<file path=xl/sharedStrings.xml><?xml version="1.0" encoding="utf-8"?>
<sst xmlns="http://schemas.openxmlformats.org/spreadsheetml/2006/main" count="291" uniqueCount="95">
  <si>
    <t>Анисимов Сергей</t>
  </si>
  <si>
    <t>ТУРИЗМ</t>
  </si>
  <si>
    <t>Вязьмин Константин</t>
  </si>
  <si>
    <t>Карасева Вероника</t>
  </si>
  <si>
    <t xml:space="preserve">Туркин Михаил </t>
  </si>
  <si>
    <t>Туркина Юлия</t>
  </si>
  <si>
    <t>ГРАНД-ТУРИЗМ</t>
  </si>
  <si>
    <t>099</t>
  </si>
  <si>
    <t xml:space="preserve">Примачук Юрий </t>
  </si>
  <si>
    <t>Примачук Людмила</t>
  </si>
  <si>
    <t>021</t>
  </si>
  <si>
    <t>Клейменов Евгений</t>
  </si>
  <si>
    <t>Клейменов Вадим</t>
  </si>
  <si>
    <t>Панкратова Светлана</t>
  </si>
  <si>
    <t>Медяк Дмитрий</t>
  </si>
  <si>
    <t>004</t>
  </si>
  <si>
    <t xml:space="preserve">Емельянов Дмитрий </t>
  </si>
  <si>
    <t>Емельянова Олеся</t>
  </si>
  <si>
    <t>091</t>
  </si>
  <si>
    <t>Бутрякова Анна</t>
  </si>
  <si>
    <t>Примачук Юрий</t>
  </si>
  <si>
    <t>Гусаров Константин</t>
  </si>
  <si>
    <t>Красных Марина</t>
  </si>
  <si>
    <t>Александр Басов</t>
  </si>
  <si>
    <t>Гудков Иван</t>
  </si>
  <si>
    <t>090</t>
  </si>
  <si>
    <t>Базальтов Сергей</t>
  </si>
  <si>
    <t>Таврина Елена</t>
  </si>
  <si>
    <t>098</t>
  </si>
  <si>
    <t>Буднин Игорь</t>
  </si>
  <si>
    <t>Будина Таня</t>
  </si>
  <si>
    <t>002</t>
  </si>
  <si>
    <t xml:space="preserve">Андреев Денис </t>
  </si>
  <si>
    <t>Синицына Анна</t>
  </si>
  <si>
    <t>012</t>
  </si>
  <si>
    <t>Логинов Артур</t>
  </si>
  <si>
    <t>Карпенко Марина</t>
  </si>
  <si>
    <t xml:space="preserve">Казаков Андрей </t>
  </si>
  <si>
    <t>Щелкунова Елена</t>
  </si>
  <si>
    <t>036</t>
  </si>
  <si>
    <t xml:space="preserve">Бокарева Ирина </t>
  </si>
  <si>
    <t xml:space="preserve">Бокарев Валерий </t>
  </si>
  <si>
    <t>014</t>
  </si>
  <si>
    <t xml:space="preserve">Гришин Сергей </t>
  </si>
  <si>
    <t>Марков Юлий</t>
  </si>
  <si>
    <t>086</t>
  </si>
  <si>
    <t>Караваев Тарас</t>
  </si>
  <si>
    <t>Котова Альмира</t>
  </si>
  <si>
    <t>011</t>
  </si>
  <si>
    <t xml:space="preserve">Навоева Ольга </t>
  </si>
  <si>
    <t>Навоева Александра</t>
  </si>
  <si>
    <t>051</t>
  </si>
  <si>
    <t>Ивкина Светлана</t>
  </si>
  <si>
    <t>Ивкин Петр</t>
  </si>
  <si>
    <t>023</t>
  </si>
  <si>
    <t>Исаков Евгений</t>
  </si>
  <si>
    <t>Рябова Надежда</t>
  </si>
  <si>
    <t>055</t>
  </si>
  <si>
    <t>005</t>
  </si>
  <si>
    <t>Бажин Алексей</t>
  </si>
  <si>
    <t>Бажина Екатерина</t>
  </si>
  <si>
    <t>015</t>
  </si>
  <si>
    <t>Турлак Вера Васильевна</t>
  </si>
  <si>
    <t>Булгакова Ярослава</t>
  </si>
  <si>
    <t>Бокарева Ирина</t>
  </si>
  <si>
    <t>Бокарев Валерий</t>
  </si>
  <si>
    <t>Казаков Андрей</t>
  </si>
  <si>
    <t>Андреев Денис</t>
  </si>
  <si>
    <t>Тимошин Михаил</t>
  </si>
  <si>
    <t>Ларина Наталья</t>
  </si>
  <si>
    <t>Навоева Ольга</t>
  </si>
  <si>
    <t>Бугакова Анастасия</t>
  </si>
  <si>
    <t>Бугакова Валерия</t>
  </si>
  <si>
    <t>Клопов Александр</t>
  </si>
  <si>
    <t>Дузинская Екатерина</t>
  </si>
  <si>
    <t>Турлак Вера</t>
  </si>
  <si>
    <t>Косоротов Алексей</t>
  </si>
  <si>
    <t>Котова Вилена</t>
  </si>
  <si>
    <t>Соболев Владимир</t>
  </si>
  <si>
    <t>Соболева Ольга</t>
  </si>
  <si>
    <t>Иванова Анна</t>
  </si>
  <si>
    <t>Кравченко Наталья</t>
  </si>
  <si>
    <t>Экипаж</t>
  </si>
  <si>
    <t>Пилот</t>
  </si>
  <si>
    <t>Штурман</t>
  </si>
  <si>
    <t>Место</t>
  </si>
  <si>
    <t>Баллы</t>
  </si>
  <si>
    <t>1 ЭТАП</t>
  </si>
  <si>
    <t>2 ЭТАП</t>
  </si>
  <si>
    <t>3 ЭТАП</t>
  </si>
  <si>
    <t>МЕСТО</t>
  </si>
  <si>
    <t>ОЧКИ</t>
  </si>
  <si>
    <t>ИТОГО</t>
  </si>
  <si>
    <t>027</t>
  </si>
  <si>
    <t>077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</si>
</sst>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b/>
      <sz val="12"/>
      <color rgb="FFC0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3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i/>
      <sz val="11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0" borderId="0" xfId="0" applyFont="1"/>
    <xf numFmtId="49" fontId="4" fillId="4" borderId="13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49" fontId="11" fillId="7" borderId="30" xfId="0" applyNumberFormat="1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8" fillId="8" borderId="36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40" xfId="0" applyFont="1" applyFill="1" applyBorder="1" applyAlignment="1">
      <alignment vertical="center" wrapText="1"/>
    </xf>
    <xf numFmtId="0" fontId="13" fillId="0" borderId="26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4" sqref="A4"/>
    </sheetView>
  </sheetViews>
  <sheetFormatPr defaultRowHeight="15"/>
  <cols>
    <col min="2" max="2" width="26.5703125" customWidth="1"/>
    <col min="3" max="3" width="23.140625" customWidth="1"/>
  </cols>
  <sheetData>
    <row r="1" spans="1:6" ht="20.25" thickBot="1">
      <c r="B1" s="1" t="s">
        <v>1</v>
      </c>
    </row>
    <row r="2" spans="1:6" ht="15.75" thickBot="1">
      <c r="A2" s="22" t="s">
        <v>82</v>
      </c>
      <c r="B2" s="25" t="s">
        <v>83</v>
      </c>
      <c r="C2" s="23" t="s">
        <v>84</v>
      </c>
      <c r="D2" s="26" t="s">
        <v>86</v>
      </c>
      <c r="E2" s="26" t="s">
        <v>85</v>
      </c>
      <c r="F2" s="47" t="s">
        <v>91</v>
      </c>
    </row>
    <row r="3" spans="1:6" ht="17.25">
      <c r="A3" s="27" t="s">
        <v>7</v>
      </c>
      <c r="B3" s="24" t="s">
        <v>8</v>
      </c>
      <c r="C3" s="24" t="s">
        <v>9</v>
      </c>
      <c r="D3" s="41">
        <v>780</v>
      </c>
      <c r="E3" s="21">
        <v>1</v>
      </c>
      <c r="F3" s="48">
        <f>ROUND(((30-((30-1)/((SQRT(14))-1))*(SQRT(E3)-1))),2)</f>
        <v>30</v>
      </c>
    </row>
    <row r="4" spans="1:6" ht="17.25">
      <c r="A4" s="28" t="s">
        <v>10</v>
      </c>
      <c r="B4" s="5" t="s">
        <v>11</v>
      </c>
      <c r="C4" s="5" t="s">
        <v>12</v>
      </c>
      <c r="D4" s="39">
        <v>780</v>
      </c>
      <c r="E4" s="16">
        <v>2</v>
      </c>
      <c r="F4" s="48">
        <f t="shared" ref="F4:F16" si="0">ROUND(((30-((30-1)/((SQRT(14))-1))*(SQRT(E4)-1))),2)</f>
        <v>25.62</v>
      </c>
    </row>
    <row r="5" spans="1:6" ht="17.25">
      <c r="A5" s="28">
        <v>185</v>
      </c>
      <c r="B5" s="5" t="s">
        <v>13</v>
      </c>
      <c r="C5" s="5" t="s">
        <v>14</v>
      </c>
      <c r="D5" s="39">
        <v>780</v>
      </c>
      <c r="E5" s="16">
        <v>3</v>
      </c>
      <c r="F5" s="48">
        <f t="shared" si="0"/>
        <v>22.26</v>
      </c>
    </row>
    <row r="6" spans="1:6" ht="17.25">
      <c r="A6" s="28" t="s">
        <v>25</v>
      </c>
      <c r="B6" s="5" t="s">
        <v>26</v>
      </c>
      <c r="C6" s="5" t="s">
        <v>27</v>
      </c>
      <c r="D6" s="39">
        <v>780</v>
      </c>
      <c r="E6" s="16">
        <v>4</v>
      </c>
      <c r="F6" s="48">
        <f t="shared" si="0"/>
        <v>19.420000000000002</v>
      </c>
    </row>
    <row r="7" spans="1:6" ht="17.25">
      <c r="A7" s="28" t="s">
        <v>28</v>
      </c>
      <c r="B7" s="5" t="s">
        <v>29</v>
      </c>
      <c r="C7" s="5" t="s">
        <v>30</v>
      </c>
      <c r="D7" s="39">
        <v>780</v>
      </c>
      <c r="E7" s="16">
        <v>5</v>
      </c>
      <c r="F7" s="48">
        <f t="shared" si="0"/>
        <v>16.93</v>
      </c>
    </row>
    <row r="8" spans="1:6" ht="17.25">
      <c r="A8" s="28" t="s">
        <v>31</v>
      </c>
      <c r="B8" s="5" t="s">
        <v>32</v>
      </c>
      <c r="C8" s="5" t="s">
        <v>33</v>
      </c>
      <c r="D8" s="39">
        <v>780</v>
      </c>
      <c r="E8" s="16">
        <v>6</v>
      </c>
      <c r="F8" s="48">
        <f t="shared" si="0"/>
        <v>14.67</v>
      </c>
    </row>
    <row r="9" spans="1:6" ht="17.25">
      <c r="A9" s="28" t="s">
        <v>34</v>
      </c>
      <c r="B9" s="7" t="s">
        <v>35</v>
      </c>
      <c r="C9" s="7" t="s">
        <v>36</v>
      </c>
      <c r="D9" s="39">
        <v>780</v>
      </c>
      <c r="E9" s="16">
        <v>7</v>
      </c>
      <c r="F9" s="48">
        <f t="shared" si="0"/>
        <v>12.59</v>
      </c>
    </row>
    <row r="10" spans="1:6" ht="17.25">
      <c r="A10" s="28">
        <v>111</v>
      </c>
      <c r="B10" s="5" t="s">
        <v>37</v>
      </c>
      <c r="C10" s="5" t="s">
        <v>38</v>
      </c>
      <c r="D10" s="39">
        <v>780</v>
      </c>
      <c r="E10" s="16">
        <v>8</v>
      </c>
      <c r="F10" s="48">
        <f t="shared" si="0"/>
        <v>10.66</v>
      </c>
    </row>
    <row r="11" spans="1:6" ht="17.25">
      <c r="A11" s="28" t="s">
        <v>39</v>
      </c>
      <c r="B11" s="5" t="s">
        <v>40</v>
      </c>
      <c r="C11" s="5" t="s">
        <v>41</v>
      </c>
      <c r="D11" s="39">
        <v>770</v>
      </c>
      <c r="E11" s="16">
        <v>9</v>
      </c>
      <c r="F11" s="48">
        <f t="shared" si="0"/>
        <v>8.84</v>
      </c>
    </row>
    <row r="12" spans="1:6" ht="17.25">
      <c r="A12" s="28" t="s">
        <v>42</v>
      </c>
      <c r="B12" s="5" t="s">
        <v>43</v>
      </c>
      <c r="C12" s="5" t="s">
        <v>44</v>
      </c>
      <c r="D12" s="39">
        <v>740</v>
      </c>
      <c r="E12" s="16">
        <v>10</v>
      </c>
      <c r="F12" s="48">
        <f t="shared" si="0"/>
        <v>7.13</v>
      </c>
    </row>
    <row r="13" spans="1:6" ht="17.25">
      <c r="A13" s="28" t="s">
        <v>45</v>
      </c>
      <c r="B13" s="5" t="s">
        <v>46</v>
      </c>
      <c r="C13" s="5" t="s">
        <v>47</v>
      </c>
      <c r="D13" s="39">
        <v>700</v>
      </c>
      <c r="E13" s="16">
        <v>11</v>
      </c>
      <c r="F13" s="48">
        <f t="shared" si="0"/>
        <v>5.5</v>
      </c>
    </row>
    <row r="14" spans="1:6" ht="17.25">
      <c r="A14" s="28" t="s">
        <v>48</v>
      </c>
      <c r="B14" s="5" t="s">
        <v>49</v>
      </c>
      <c r="C14" s="5" t="s">
        <v>50</v>
      </c>
      <c r="D14" s="39">
        <v>540</v>
      </c>
      <c r="E14" s="16">
        <v>12</v>
      </c>
      <c r="F14" s="48">
        <f t="shared" si="0"/>
        <v>3.94</v>
      </c>
    </row>
    <row r="15" spans="1:6" ht="17.25">
      <c r="A15" s="28" t="s">
        <v>51</v>
      </c>
      <c r="B15" s="5" t="s">
        <v>52</v>
      </c>
      <c r="C15" s="5" t="s">
        <v>53</v>
      </c>
      <c r="D15" s="39">
        <v>90</v>
      </c>
      <c r="E15" s="16">
        <v>13</v>
      </c>
      <c r="F15" s="48">
        <f t="shared" si="0"/>
        <v>2.44</v>
      </c>
    </row>
    <row r="16" spans="1:6" ht="18" thickBot="1">
      <c r="A16" s="29" t="s">
        <v>54</v>
      </c>
      <c r="B16" s="30" t="s">
        <v>55</v>
      </c>
      <c r="C16" s="30" t="s">
        <v>56</v>
      </c>
      <c r="D16" s="40">
        <v>80</v>
      </c>
      <c r="E16" s="31">
        <v>14</v>
      </c>
      <c r="F16" s="73">
        <f t="shared" si="0"/>
        <v>1</v>
      </c>
    </row>
    <row r="17" spans="1:6" ht="17.25">
      <c r="D17" s="15"/>
      <c r="E17" s="17"/>
    </row>
    <row r="18" spans="1:6" ht="18" thickBot="1">
      <c r="B18" s="6" t="s">
        <v>6</v>
      </c>
      <c r="D18" s="15"/>
      <c r="E18" s="17"/>
    </row>
    <row r="19" spans="1:6" ht="15.75" thickBot="1">
      <c r="A19" s="22" t="s">
        <v>82</v>
      </c>
      <c r="B19" s="25" t="s">
        <v>83</v>
      </c>
      <c r="C19" s="23" t="s">
        <v>84</v>
      </c>
      <c r="D19" s="26" t="s">
        <v>86</v>
      </c>
      <c r="E19" s="26" t="s">
        <v>85</v>
      </c>
      <c r="F19" s="47" t="s">
        <v>91</v>
      </c>
    </row>
    <row r="20" spans="1:6" ht="17.25">
      <c r="A20" s="18" t="s">
        <v>15</v>
      </c>
      <c r="B20" s="19" t="s">
        <v>2</v>
      </c>
      <c r="C20" s="20" t="s">
        <v>3</v>
      </c>
      <c r="D20" s="37">
        <v>860</v>
      </c>
      <c r="E20" s="21">
        <v>1</v>
      </c>
      <c r="F20" s="48">
        <f>ROUND(((30-((30-1)/((SQRT(6))-1))*(SQRT(E20)-1))),2)</f>
        <v>30</v>
      </c>
    </row>
    <row r="21" spans="1:6" ht="17.25">
      <c r="A21" s="4">
        <v>547</v>
      </c>
      <c r="B21" s="2" t="s">
        <v>16</v>
      </c>
      <c r="C21" s="3" t="s">
        <v>17</v>
      </c>
      <c r="D21" s="37">
        <v>860</v>
      </c>
      <c r="E21" s="16">
        <v>2</v>
      </c>
      <c r="F21" s="48">
        <f t="shared" ref="F21:F25" si="1">ROUND(((30-((30-1)/((SQRT(6))-1))*(SQRT(E21)-1))),2)</f>
        <v>21.71</v>
      </c>
    </row>
    <row r="22" spans="1:6" ht="17.25">
      <c r="A22" s="4" t="s">
        <v>18</v>
      </c>
      <c r="B22" s="2" t="s">
        <v>4</v>
      </c>
      <c r="C22" s="3" t="s">
        <v>5</v>
      </c>
      <c r="D22" s="37">
        <v>860</v>
      </c>
      <c r="E22" s="16">
        <v>3</v>
      </c>
      <c r="F22" s="48">
        <f t="shared" si="1"/>
        <v>15.35</v>
      </c>
    </row>
    <row r="23" spans="1:6" ht="17.25">
      <c r="A23" s="4" t="s">
        <v>57</v>
      </c>
      <c r="B23" s="2" t="s">
        <v>21</v>
      </c>
      <c r="C23" s="3" t="s">
        <v>22</v>
      </c>
      <c r="D23" s="37">
        <v>830</v>
      </c>
      <c r="E23" s="16">
        <v>4</v>
      </c>
      <c r="F23" s="48">
        <f t="shared" si="1"/>
        <v>9.99</v>
      </c>
    </row>
    <row r="24" spans="1:6" ht="17.25">
      <c r="A24" s="4" t="s">
        <v>58</v>
      </c>
      <c r="B24" s="2" t="s">
        <v>59</v>
      </c>
      <c r="C24" s="3" t="s">
        <v>60</v>
      </c>
      <c r="D24" s="37">
        <v>690</v>
      </c>
      <c r="E24" s="16">
        <v>5</v>
      </c>
      <c r="F24" s="48">
        <f t="shared" si="1"/>
        <v>5.27</v>
      </c>
    </row>
    <row r="25" spans="1:6" ht="18" thickBot="1">
      <c r="A25" s="74" t="s">
        <v>61</v>
      </c>
      <c r="B25" s="75" t="s">
        <v>62</v>
      </c>
      <c r="C25" s="76" t="s">
        <v>63</v>
      </c>
      <c r="D25" s="77">
        <v>490</v>
      </c>
      <c r="E25" s="31">
        <v>6</v>
      </c>
      <c r="F25" s="73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F4" sqref="F4"/>
    </sheetView>
  </sheetViews>
  <sheetFormatPr defaultRowHeight="15"/>
  <cols>
    <col min="2" max="2" width="21.5703125" customWidth="1"/>
    <col min="3" max="3" width="21.140625" customWidth="1"/>
  </cols>
  <sheetData>
    <row r="1" spans="1:6" ht="20.25" thickBot="1">
      <c r="B1" s="1" t="s">
        <v>1</v>
      </c>
    </row>
    <row r="2" spans="1:6" ht="15.75" thickBot="1">
      <c r="A2" s="33" t="s">
        <v>82</v>
      </c>
      <c r="B2" s="34" t="s">
        <v>83</v>
      </c>
      <c r="C2" s="35" t="s">
        <v>84</v>
      </c>
      <c r="D2" s="32" t="s">
        <v>86</v>
      </c>
      <c r="E2" s="36" t="s">
        <v>85</v>
      </c>
      <c r="F2" s="47" t="s">
        <v>91</v>
      </c>
    </row>
    <row r="3" spans="1:6" ht="17.100000000000001" customHeight="1">
      <c r="A3" s="78">
        <v>21</v>
      </c>
      <c r="B3" s="61" t="s">
        <v>11</v>
      </c>
      <c r="C3" s="61" t="s">
        <v>12</v>
      </c>
      <c r="D3" s="38">
        <v>700</v>
      </c>
      <c r="E3" s="86">
        <v>1</v>
      </c>
      <c r="F3" s="48">
        <f>ROUND(((30-((30-1)/((SQRT(13))-1))*(SQRT(E3)-1))),2)</f>
        <v>30</v>
      </c>
    </row>
    <row r="4" spans="1:6" ht="17.100000000000001" customHeight="1">
      <c r="A4" s="79">
        <v>675</v>
      </c>
      <c r="B4" s="62" t="s">
        <v>0</v>
      </c>
      <c r="C4" s="62" t="s">
        <v>19</v>
      </c>
      <c r="D4" s="39">
        <v>700</v>
      </c>
      <c r="E4" s="51">
        <v>2</v>
      </c>
      <c r="F4" s="48">
        <f t="shared" ref="F4:F15" si="0">ROUND(((30-((30-1)/((SQRT(13))-1))*(SQRT(E4)-1))),2)</f>
        <v>25.39</v>
      </c>
    </row>
    <row r="5" spans="1:6" ht="17.100000000000001" customHeight="1">
      <c r="A5" s="79">
        <v>99</v>
      </c>
      <c r="B5" s="62" t="s">
        <v>20</v>
      </c>
      <c r="C5" s="62" t="s">
        <v>9</v>
      </c>
      <c r="D5" s="39">
        <v>700</v>
      </c>
      <c r="E5" s="51">
        <v>3</v>
      </c>
      <c r="F5" s="48">
        <f t="shared" si="0"/>
        <v>21.85</v>
      </c>
    </row>
    <row r="6" spans="1:6" ht="17.100000000000001" customHeight="1">
      <c r="A6" s="79">
        <v>12</v>
      </c>
      <c r="B6" s="62" t="s">
        <v>35</v>
      </c>
      <c r="C6" s="62" t="s">
        <v>36</v>
      </c>
      <c r="D6" s="39">
        <v>700</v>
      </c>
      <c r="E6" s="51">
        <v>4</v>
      </c>
      <c r="F6" s="48">
        <f t="shared" si="0"/>
        <v>18.87</v>
      </c>
    </row>
    <row r="7" spans="1:6" ht="17.100000000000001" customHeight="1">
      <c r="A7" s="79">
        <v>86</v>
      </c>
      <c r="B7" s="62" t="s">
        <v>46</v>
      </c>
      <c r="C7" s="62" t="s">
        <v>47</v>
      </c>
      <c r="D7" s="39">
        <v>700</v>
      </c>
      <c r="E7" s="51">
        <v>5</v>
      </c>
      <c r="F7" s="48">
        <f t="shared" si="0"/>
        <v>16.239999999999998</v>
      </c>
    </row>
    <row r="8" spans="1:6" ht="17.100000000000001" customHeight="1">
      <c r="A8" s="79">
        <v>36</v>
      </c>
      <c r="B8" s="62" t="s">
        <v>64</v>
      </c>
      <c r="C8" s="62" t="s">
        <v>65</v>
      </c>
      <c r="D8" s="39">
        <v>700</v>
      </c>
      <c r="E8" s="51">
        <v>6</v>
      </c>
      <c r="F8" s="48">
        <f t="shared" si="0"/>
        <v>13.87</v>
      </c>
    </row>
    <row r="9" spans="1:6" ht="17.100000000000001" customHeight="1">
      <c r="A9" s="79">
        <v>111</v>
      </c>
      <c r="B9" s="62" t="s">
        <v>66</v>
      </c>
      <c r="C9" s="62" t="s">
        <v>38</v>
      </c>
      <c r="D9" s="39">
        <v>690</v>
      </c>
      <c r="E9" s="51">
        <v>7</v>
      </c>
      <c r="F9" s="48">
        <f t="shared" si="0"/>
        <v>11.68</v>
      </c>
    </row>
    <row r="10" spans="1:6" ht="17.100000000000001" customHeight="1">
      <c r="A10" s="79">
        <v>2</v>
      </c>
      <c r="B10" s="62" t="s">
        <v>67</v>
      </c>
      <c r="C10" s="62" t="s">
        <v>33</v>
      </c>
      <c r="D10" s="39">
        <v>690</v>
      </c>
      <c r="E10" s="51">
        <v>8</v>
      </c>
      <c r="F10" s="48">
        <f t="shared" si="0"/>
        <v>9.65</v>
      </c>
    </row>
    <row r="11" spans="1:6" ht="17.100000000000001" customHeight="1">
      <c r="A11" s="79">
        <v>395</v>
      </c>
      <c r="B11" s="62" t="s">
        <v>68</v>
      </c>
      <c r="C11" s="62" t="s">
        <v>69</v>
      </c>
      <c r="D11" s="39">
        <v>690</v>
      </c>
      <c r="E11" s="51">
        <v>9</v>
      </c>
      <c r="F11" s="48">
        <f t="shared" si="0"/>
        <v>7.74</v>
      </c>
    </row>
    <row r="12" spans="1:6" ht="17.100000000000001" customHeight="1">
      <c r="A12" s="79">
        <v>98</v>
      </c>
      <c r="B12" s="62" t="s">
        <v>29</v>
      </c>
      <c r="C12" s="62" t="s">
        <v>30</v>
      </c>
      <c r="D12" s="39">
        <v>690</v>
      </c>
      <c r="E12" s="51">
        <v>10</v>
      </c>
      <c r="F12" s="48">
        <f t="shared" si="0"/>
        <v>5.93</v>
      </c>
    </row>
    <row r="13" spans="1:6" ht="17.100000000000001" customHeight="1">
      <c r="A13" s="79">
        <v>11</v>
      </c>
      <c r="B13" s="62" t="s">
        <v>70</v>
      </c>
      <c r="C13" s="62" t="s">
        <v>50</v>
      </c>
      <c r="D13" s="39">
        <v>680</v>
      </c>
      <c r="E13" s="51">
        <v>11</v>
      </c>
      <c r="F13" s="48">
        <f t="shared" si="0"/>
        <v>4.22</v>
      </c>
    </row>
    <row r="14" spans="1:6" ht="17.100000000000001" customHeight="1">
      <c r="A14" s="80">
        <v>393</v>
      </c>
      <c r="B14" s="82" t="s">
        <v>71</v>
      </c>
      <c r="C14" s="82" t="s">
        <v>72</v>
      </c>
      <c r="D14" s="39">
        <v>520</v>
      </c>
      <c r="E14" s="51">
        <v>12</v>
      </c>
      <c r="F14" s="48">
        <f t="shared" si="0"/>
        <v>2.57</v>
      </c>
    </row>
    <row r="15" spans="1:6" ht="17.100000000000001" customHeight="1" thickBot="1">
      <c r="A15" s="81">
        <v>27</v>
      </c>
      <c r="B15" s="63" t="s">
        <v>73</v>
      </c>
      <c r="C15" s="63" t="s">
        <v>74</v>
      </c>
      <c r="D15" s="40">
        <v>240</v>
      </c>
      <c r="E15" s="87">
        <v>13</v>
      </c>
      <c r="F15" s="73">
        <f t="shared" si="0"/>
        <v>1</v>
      </c>
    </row>
    <row r="17" spans="1:6" ht="16.5" thickBot="1">
      <c r="B17" s="8" t="s">
        <v>6</v>
      </c>
    </row>
    <row r="18" spans="1:6" ht="15.75" thickBot="1">
      <c r="A18" s="33" t="s">
        <v>82</v>
      </c>
      <c r="B18" s="34" t="s">
        <v>83</v>
      </c>
      <c r="C18" s="35" t="s">
        <v>84</v>
      </c>
      <c r="D18" s="32" t="s">
        <v>86</v>
      </c>
      <c r="E18" s="36" t="s">
        <v>85</v>
      </c>
      <c r="F18" s="47" t="s">
        <v>91</v>
      </c>
    </row>
    <row r="19" spans="1:6" ht="17.100000000000001" customHeight="1">
      <c r="A19" s="83">
        <v>4</v>
      </c>
      <c r="B19" s="61" t="s">
        <v>2</v>
      </c>
      <c r="C19" s="61" t="s">
        <v>3</v>
      </c>
      <c r="D19" s="38">
        <v>780</v>
      </c>
      <c r="E19" s="86">
        <v>1</v>
      </c>
      <c r="F19" s="48">
        <f>ROUND(((30-((30-1)/((SQRT(4))-1))*(SQRT(E19)-1))),2)</f>
        <v>30</v>
      </c>
    </row>
    <row r="20" spans="1:6" ht="17.100000000000001" customHeight="1">
      <c r="A20" s="84">
        <v>55</v>
      </c>
      <c r="B20" s="62" t="s">
        <v>21</v>
      </c>
      <c r="C20" s="62" t="s">
        <v>22</v>
      </c>
      <c r="D20" s="39">
        <v>730</v>
      </c>
      <c r="E20" s="51">
        <v>2</v>
      </c>
      <c r="F20" s="48">
        <f t="shared" ref="F20:F22" si="1">ROUND(((30-((30-1)/((SQRT(4))-1))*(SQRT(E20)-1))),2)</f>
        <v>17.989999999999998</v>
      </c>
    </row>
    <row r="21" spans="1:6" ht="17.100000000000001" customHeight="1">
      <c r="A21" s="84">
        <v>77</v>
      </c>
      <c r="B21" s="62" t="s">
        <v>23</v>
      </c>
      <c r="C21" s="62" t="s">
        <v>24</v>
      </c>
      <c r="D21" s="39">
        <v>620</v>
      </c>
      <c r="E21" s="51">
        <v>3</v>
      </c>
      <c r="F21" s="48">
        <f t="shared" si="1"/>
        <v>8.77</v>
      </c>
    </row>
    <row r="22" spans="1:6" ht="17.100000000000001" customHeight="1" thickBot="1">
      <c r="A22" s="85">
        <v>15</v>
      </c>
      <c r="B22" s="63" t="s">
        <v>75</v>
      </c>
      <c r="C22" s="63" t="s">
        <v>63</v>
      </c>
      <c r="D22" s="40">
        <v>410</v>
      </c>
      <c r="E22" s="87">
        <v>4</v>
      </c>
      <c r="F22" s="73">
        <f t="shared" si="1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E13" activeCellId="1" sqref="E3:E9 E13:E15"/>
    </sheetView>
  </sheetViews>
  <sheetFormatPr defaultRowHeight="15"/>
  <cols>
    <col min="2" max="2" width="20.7109375" customWidth="1"/>
    <col min="3" max="3" width="20.42578125" customWidth="1"/>
  </cols>
  <sheetData>
    <row r="1" spans="1:6" ht="20.25" thickBot="1">
      <c r="B1" s="1" t="s">
        <v>1</v>
      </c>
    </row>
    <row r="2" spans="1:6" ht="15.75" thickBot="1">
      <c r="A2" s="33" t="s">
        <v>82</v>
      </c>
      <c r="B2" s="34" t="s">
        <v>83</v>
      </c>
      <c r="C2" s="35" t="s">
        <v>84</v>
      </c>
      <c r="D2" s="32" t="s">
        <v>86</v>
      </c>
      <c r="E2" s="36" t="s">
        <v>85</v>
      </c>
      <c r="F2" s="47" t="s">
        <v>91</v>
      </c>
    </row>
    <row r="3" spans="1:6" ht="17.25">
      <c r="A3" s="9">
        <v>21</v>
      </c>
      <c r="B3" s="61" t="s">
        <v>11</v>
      </c>
      <c r="C3" s="61" t="s">
        <v>12</v>
      </c>
      <c r="D3" s="38">
        <v>730</v>
      </c>
      <c r="E3" s="86">
        <v>1</v>
      </c>
      <c r="F3" s="48">
        <f>ROUND(((30-((30-1)/((SQRT(7))-1))*(SQRT(E3)-1))),2)</f>
        <v>30</v>
      </c>
    </row>
    <row r="4" spans="1:6" ht="17.25">
      <c r="A4" s="10">
        <v>99</v>
      </c>
      <c r="B4" s="62" t="s">
        <v>20</v>
      </c>
      <c r="C4" s="62" t="s">
        <v>9</v>
      </c>
      <c r="D4" s="39">
        <v>730</v>
      </c>
      <c r="E4" s="51">
        <v>2</v>
      </c>
      <c r="F4" s="48">
        <f t="shared" ref="F4:F9" si="0">ROUND(((30-((30-1)/((SQRT(7))-1))*(SQRT(E4)-1))),2)</f>
        <v>22.7</v>
      </c>
    </row>
    <row r="5" spans="1:6" ht="17.25">
      <c r="A5" s="10">
        <v>77</v>
      </c>
      <c r="B5" s="62" t="s">
        <v>76</v>
      </c>
      <c r="C5" s="62" t="s">
        <v>77</v>
      </c>
      <c r="D5" s="39">
        <v>730</v>
      </c>
      <c r="E5" s="51">
        <v>3</v>
      </c>
      <c r="F5" s="48">
        <f t="shared" si="0"/>
        <v>17.100000000000001</v>
      </c>
    </row>
    <row r="6" spans="1:6" ht="17.25">
      <c r="A6" s="10">
        <v>2</v>
      </c>
      <c r="B6" s="62" t="s">
        <v>67</v>
      </c>
      <c r="C6" s="62" t="s">
        <v>33</v>
      </c>
      <c r="D6" s="39">
        <v>730</v>
      </c>
      <c r="E6" s="51">
        <v>4</v>
      </c>
      <c r="F6" s="48">
        <f t="shared" si="0"/>
        <v>12.38</v>
      </c>
    </row>
    <row r="7" spans="1:6" ht="17.25">
      <c r="A7" s="10">
        <v>36</v>
      </c>
      <c r="B7" s="62" t="s">
        <v>64</v>
      </c>
      <c r="C7" s="62" t="s">
        <v>65</v>
      </c>
      <c r="D7" s="39">
        <v>730</v>
      </c>
      <c r="E7" s="51">
        <v>5</v>
      </c>
      <c r="F7" s="48">
        <f t="shared" si="0"/>
        <v>8.2200000000000006</v>
      </c>
    </row>
    <row r="8" spans="1:6" ht="17.25">
      <c r="A8" s="10">
        <v>44</v>
      </c>
      <c r="B8" s="62" t="s">
        <v>70</v>
      </c>
      <c r="C8" s="62" t="s">
        <v>50</v>
      </c>
      <c r="D8" s="39">
        <v>710</v>
      </c>
      <c r="E8" s="51">
        <v>6</v>
      </c>
      <c r="F8" s="48">
        <f t="shared" si="0"/>
        <v>4.46</v>
      </c>
    </row>
    <row r="9" spans="1:6" ht="26.25" thickBot="1">
      <c r="A9" s="11">
        <v>27</v>
      </c>
      <c r="B9" s="63" t="s">
        <v>73</v>
      </c>
      <c r="C9" s="63" t="s">
        <v>74</v>
      </c>
      <c r="D9" s="40">
        <v>620</v>
      </c>
      <c r="E9" s="87">
        <v>7</v>
      </c>
      <c r="F9" s="48">
        <f t="shared" si="0"/>
        <v>1</v>
      </c>
    </row>
    <row r="11" spans="1:6" ht="16.5" thickBot="1">
      <c r="B11" s="8" t="s">
        <v>6</v>
      </c>
    </row>
    <row r="12" spans="1:6" ht="15.75" thickBot="1">
      <c r="A12" s="33" t="s">
        <v>82</v>
      </c>
      <c r="B12" s="34" t="s">
        <v>83</v>
      </c>
      <c r="C12" s="35" t="s">
        <v>84</v>
      </c>
      <c r="D12" s="32" t="s">
        <v>86</v>
      </c>
      <c r="E12" s="36" t="s">
        <v>85</v>
      </c>
      <c r="F12" s="47" t="s">
        <v>91</v>
      </c>
    </row>
    <row r="13" spans="1:6" ht="17.25">
      <c r="A13" s="12">
        <v>888</v>
      </c>
      <c r="B13" s="61" t="s">
        <v>78</v>
      </c>
      <c r="C13" s="61" t="s">
        <v>79</v>
      </c>
      <c r="D13" s="38">
        <v>790</v>
      </c>
      <c r="E13" s="86">
        <v>1</v>
      </c>
      <c r="F13" s="48">
        <f>ROUND(((30-((30-1)/((SQRT(3))-1))*(SQRT(E13)-1))),2)</f>
        <v>30</v>
      </c>
    </row>
    <row r="14" spans="1:6" ht="17.25">
      <c r="A14" s="13">
        <v>55</v>
      </c>
      <c r="B14" s="62" t="s">
        <v>21</v>
      </c>
      <c r="C14" s="62" t="s">
        <v>22</v>
      </c>
      <c r="D14" s="39">
        <v>780</v>
      </c>
      <c r="E14" s="51">
        <v>2</v>
      </c>
      <c r="F14" s="48">
        <f t="shared" ref="F14:F15" si="1">ROUND(((30-((30-1)/((SQRT(3))-1))*(SQRT(E14)-1))),2)</f>
        <v>13.59</v>
      </c>
    </row>
    <row r="15" spans="1:6" ht="18" thickBot="1">
      <c r="A15" s="14">
        <v>797</v>
      </c>
      <c r="B15" s="63" t="s">
        <v>80</v>
      </c>
      <c r="C15" s="63" t="s">
        <v>81</v>
      </c>
      <c r="D15" s="40">
        <v>340</v>
      </c>
      <c r="E15" s="87">
        <v>3</v>
      </c>
      <c r="F15" s="48">
        <f t="shared" si="1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B10" sqref="B10"/>
    </sheetView>
  </sheetViews>
  <sheetFormatPr defaultRowHeight="15"/>
  <cols>
    <col min="2" max="2" width="22.7109375" customWidth="1"/>
    <col min="3" max="7" width="10.85546875" customWidth="1"/>
    <col min="8" max="8" width="10.140625" customWidth="1"/>
    <col min="9" max="9" width="10.85546875" customWidth="1"/>
  </cols>
  <sheetData>
    <row r="1" spans="1:10" ht="16.5" thickBot="1">
      <c r="C1" s="42" t="s">
        <v>90</v>
      </c>
      <c r="D1" s="43"/>
      <c r="E1" s="44"/>
      <c r="F1" s="43" t="s">
        <v>91</v>
      </c>
      <c r="G1" s="43"/>
      <c r="H1" s="44"/>
      <c r="I1" s="49"/>
    </row>
    <row r="2" spans="1:10">
      <c r="A2" s="33" t="s">
        <v>82</v>
      </c>
      <c r="B2" s="34" t="s">
        <v>83</v>
      </c>
      <c r="C2" s="50" t="s">
        <v>87</v>
      </c>
      <c r="D2" s="34" t="s">
        <v>88</v>
      </c>
      <c r="E2" s="34" t="s">
        <v>89</v>
      </c>
      <c r="F2" s="50" t="s">
        <v>87</v>
      </c>
      <c r="G2" s="34" t="s">
        <v>88</v>
      </c>
      <c r="H2" s="34" t="s">
        <v>89</v>
      </c>
      <c r="I2" s="34" t="s">
        <v>92</v>
      </c>
      <c r="J2" s="36" t="s">
        <v>85</v>
      </c>
    </row>
    <row r="3" spans="1:10" ht="15.75">
      <c r="A3" s="69" t="s">
        <v>10</v>
      </c>
      <c r="B3" s="5" t="s">
        <v>11</v>
      </c>
      <c r="C3" s="71">
        <v>2</v>
      </c>
      <c r="D3" s="71">
        <v>1</v>
      </c>
      <c r="E3" s="71">
        <v>1</v>
      </c>
      <c r="F3" s="70">
        <v>25.62</v>
      </c>
      <c r="G3" s="52">
        <v>30</v>
      </c>
      <c r="H3" s="52">
        <v>30</v>
      </c>
      <c r="I3" s="52">
        <f>H3+G3</f>
        <v>60</v>
      </c>
      <c r="J3" s="72">
        <v>1</v>
      </c>
    </row>
    <row r="4" spans="1:10" ht="15.75">
      <c r="A4" s="69" t="s">
        <v>7</v>
      </c>
      <c r="B4" s="5" t="s">
        <v>20</v>
      </c>
      <c r="C4" s="71">
        <v>1</v>
      </c>
      <c r="D4" s="71">
        <v>3</v>
      </c>
      <c r="E4" s="71">
        <v>2</v>
      </c>
      <c r="F4" s="52">
        <v>30</v>
      </c>
      <c r="G4" s="70">
        <v>21.85</v>
      </c>
      <c r="H4" s="52">
        <v>22.7</v>
      </c>
      <c r="I4" s="52">
        <f>H4+F4</f>
        <v>52.7</v>
      </c>
      <c r="J4" s="72">
        <v>2</v>
      </c>
    </row>
    <row r="5" spans="1:10" ht="15.75">
      <c r="A5" s="69" t="s">
        <v>34</v>
      </c>
      <c r="B5" s="7" t="s">
        <v>35</v>
      </c>
      <c r="C5" s="71">
        <v>7</v>
      </c>
      <c r="D5" s="71">
        <v>4</v>
      </c>
      <c r="E5" s="68"/>
      <c r="F5" s="53">
        <v>12.59</v>
      </c>
      <c r="G5" s="52">
        <v>18.87</v>
      </c>
      <c r="H5" s="46"/>
      <c r="I5" s="52">
        <f>SUM(F5:H5)</f>
        <v>31.46</v>
      </c>
      <c r="J5" s="72">
        <v>3</v>
      </c>
    </row>
    <row r="6" spans="1:10" ht="15.75">
      <c r="A6" s="69" t="s">
        <v>31</v>
      </c>
      <c r="B6" s="5" t="s">
        <v>67</v>
      </c>
      <c r="C6" s="71">
        <v>6</v>
      </c>
      <c r="D6" s="71">
        <v>8</v>
      </c>
      <c r="E6" s="71">
        <v>4</v>
      </c>
      <c r="F6" s="52">
        <v>14.67</v>
      </c>
      <c r="G6" s="70">
        <v>9.65</v>
      </c>
      <c r="H6" s="52">
        <v>12.38</v>
      </c>
      <c r="I6" s="52">
        <f>H6+F6</f>
        <v>27.05</v>
      </c>
      <c r="J6" s="66">
        <v>4</v>
      </c>
    </row>
    <row r="7" spans="1:10" ht="15.75">
      <c r="A7" s="69">
        <v>675</v>
      </c>
      <c r="B7" s="5" t="s">
        <v>0</v>
      </c>
      <c r="C7" s="67"/>
      <c r="D7" s="71">
        <v>2</v>
      </c>
      <c r="E7" s="67"/>
      <c r="F7" s="45"/>
      <c r="G7" s="52">
        <v>25.39</v>
      </c>
      <c r="H7" s="45"/>
      <c r="I7" s="52">
        <f>SUM(F7:H7)</f>
        <v>25.39</v>
      </c>
      <c r="J7" s="66">
        <v>5</v>
      </c>
    </row>
    <row r="8" spans="1:10" ht="15.75">
      <c r="A8" s="69" t="s">
        <v>28</v>
      </c>
      <c r="B8" s="5" t="s">
        <v>29</v>
      </c>
      <c r="C8" s="71">
        <v>5</v>
      </c>
      <c r="D8" s="71">
        <v>10</v>
      </c>
      <c r="E8" s="67"/>
      <c r="F8" s="52">
        <v>16.93</v>
      </c>
      <c r="G8" s="52">
        <v>5.93</v>
      </c>
      <c r="H8" s="45"/>
      <c r="I8" s="52">
        <f>SUM(F8:H8)</f>
        <v>22.86</v>
      </c>
      <c r="J8" s="66">
        <v>6</v>
      </c>
    </row>
    <row r="9" spans="1:10" ht="15.75">
      <c r="A9" s="69" t="s">
        <v>39</v>
      </c>
      <c r="B9" s="5" t="s">
        <v>64</v>
      </c>
      <c r="C9" s="71">
        <v>9</v>
      </c>
      <c r="D9" s="71">
        <v>6</v>
      </c>
      <c r="E9" s="71">
        <v>5</v>
      </c>
      <c r="F9" s="52">
        <v>8.84</v>
      </c>
      <c r="G9" s="52">
        <v>13.87</v>
      </c>
      <c r="H9" s="70">
        <v>8.2200000000000006</v>
      </c>
      <c r="I9" s="52">
        <f>G9+F9</f>
        <v>22.71</v>
      </c>
      <c r="J9" s="66">
        <v>7</v>
      </c>
    </row>
    <row r="10" spans="1:10" ht="15.75">
      <c r="A10" s="69">
        <v>111</v>
      </c>
      <c r="B10" s="5" t="s">
        <v>66</v>
      </c>
      <c r="C10" s="71">
        <v>8</v>
      </c>
      <c r="D10" s="71">
        <v>7</v>
      </c>
      <c r="E10" s="67"/>
      <c r="F10" s="52">
        <v>10.66</v>
      </c>
      <c r="G10" s="52">
        <v>11.68</v>
      </c>
      <c r="H10" s="45"/>
      <c r="I10" s="52">
        <f>SUM(F10:H10)</f>
        <v>22.34</v>
      </c>
      <c r="J10" s="66">
        <v>8</v>
      </c>
    </row>
    <row r="11" spans="1:10" ht="15.75">
      <c r="A11" s="69">
        <v>185</v>
      </c>
      <c r="B11" s="5" t="s">
        <v>13</v>
      </c>
      <c r="C11" s="71">
        <v>3</v>
      </c>
      <c r="D11" s="67"/>
      <c r="E11" s="67"/>
      <c r="F11" s="52">
        <v>22.26</v>
      </c>
      <c r="G11" s="45"/>
      <c r="H11" s="45"/>
      <c r="I11" s="52">
        <f>SUM(F11:H11)</f>
        <v>22.26</v>
      </c>
      <c r="J11" s="66">
        <v>9</v>
      </c>
    </row>
    <row r="12" spans="1:10" ht="15.75">
      <c r="A12" s="69" t="s">
        <v>45</v>
      </c>
      <c r="B12" s="5" t="s">
        <v>46</v>
      </c>
      <c r="C12" s="71">
        <v>11</v>
      </c>
      <c r="D12" s="71">
        <v>5</v>
      </c>
      <c r="E12" s="67"/>
      <c r="F12" s="52">
        <v>5.5</v>
      </c>
      <c r="G12" s="52">
        <v>16.239999999999998</v>
      </c>
      <c r="H12" s="45"/>
      <c r="I12" s="52">
        <f>SUM(F12:H12)</f>
        <v>21.74</v>
      </c>
      <c r="J12" s="66">
        <v>10</v>
      </c>
    </row>
    <row r="13" spans="1:10" ht="15.75">
      <c r="A13" s="69" t="s">
        <v>25</v>
      </c>
      <c r="B13" s="5" t="s">
        <v>26</v>
      </c>
      <c r="C13" s="71">
        <v>4</v>
      </c>
      <c r="D13" s="67"/>
      <c r="E13" s="67"/>
      <c r="F13" s="52">
        <v>19.420000000000002</v>
      </c>
      <c r="G13" s="45"/>
      <c r="H13" s="45"/>
      <c r="I13" s="52">
        <f>SUM(F13:H13)</f>
        <v>19.420000000000002</v>
      </c>
      <c r="J13" s="66">
        <v>11</v>
      </c>
    </row>
    <row r="14" spans="1:10" ht="15.75">
      <c r="A14" s="69" t="s">
        <v>94</v>
      </c>
      <c r="B14" s="5" t="s">
        <v>76</v>
      </c>
      <c r="C14" s="67"/>
      <c r="D14" s="67"/>
      <c r="E14" s="71">
        <v>3</v>
      </c>
      <c r="F14" s="45"/>
      <c r="G14" s="45"/>
      <c r="H14" s="52">
        <v>17.100000000000001</v>
      </c>
      <c r="I14" s="52">
        <f>SUM(F14:H14)</f>
        <v>17.100000000000001</v>
      </c>
      <c r="J14" s="66">
        <v>12</v>
      </c>
    </row>
    <row r="15" spans="1:10" ht="15.75">
      <c r="A15" s="69" t="s">
        <v>48</v>
      </c>
      <c r="B15" s="5" t="s">
        <v>70</v>
      </c>
      <c r="C15" s="71">
        <v>12</v>
      </c>
      <c r="D15" s="71">
        <v>11</v>
      </c>
      <c r="E15" s="71">
        <v>6</v>
      </c>
      <c r="F15" s="52">
        <v>3.94</v>
      </c>
      <c r="G15" s="52">
        <v>4.22</v>
      </c>
      <c r="H15" s="52">
        <v>4.46</v>
      </c>
      <c r="I15" s="52">
        <f>SUM(F15:H15)</f>
        <v>12.620000000000001</v>
      </c>
      <c r="J15" s="66">
        <v>13</v>
      </c>
    </row>
    <row r="16" spans="1:10" ht="15.75">
      <c r="A16" s="69">
        <v>395</v>
      </c>
      <c r="B16" s="5" t="s">
        <v>68</v>
      </c>
      <c r="C16" s="67"/>
      <c r="D16" s="71">
        <v>9</v>
      </c>
      <c r="E16" s="67"/>
      <c r="F16" s="45"/>
      <c r="G16" s="52">
        <v>7.74</v>
      </c>
      <c r="H16" s="45"/>
      <c r="I16" s="52">
        <f>SUM(F16:H16)</f>
        <v>7.74</v>
      </c>
      <c r="J16" s="66">
        <v>14</v>
      </c>
    </row>
    <row r="17" spans="1:10" ht="15.75">
      <c r="A17" s="69" t="s">
        <v>42</v>
      </c>
      <c r="B17" s="5" t="s">
        <v>43</v>
      </c>
      <c r="C17" s="71">
        <v>10</v>
      </c>
      <c r="D17" s="67"/>
      <c r="E17" s="67"/>
      <c r="F17" s="52">
        <v>7.13</v>
      </c>
      <c r="G17" s="45"/>
      <c r="H17" s="45"/>
      <c r="I17" s="52">
        <f>SUM(F17:H17)</f>
        <v>7.13</v>
      </c>
      <c r="J17" s="66">
        <v>15</v>
      </c>
    </row>
    <row r="18" spans="1:10" ht="15.75">
      <c r="A18" s="69">
        <v>393</v>
      </c>
      <c r="B18" s="5" t="s">
        <v>71</v>
      </c>
      <c r="C18" s="67"/>
      <c r="D18" s="71">
        <v>12</v>
      </c>
      <c r="E18" s="67"/>
      <c r="F18" s="45"/>
      <c r="G18" s="52">
        <v>2.57</v>
      </c>
      <c r="H18" s="45"/>
      <c r="I18" s="52">
        <f>SUM(F18:H18)</f>
        <v>2.57</v>
      </c>
      <c r="J18" s="66">
        <v>16</v>
      </c>
    </row>
    <row r="19" spans="1:10" ht="15.75">
      <c r="A19" s="69" t="s">
        <v>51</v>
      </c>
      <c r="B19" s="5" t="s">
        <v>52</v>
      </c>
      <c r="C19" s="71">
        <v>13</v>
      </c>
      <c r="D19" s="67"/>
      <c r="E19" s="67"/>
      <c r="F19" s="52">
        <v>2.44</v>
      </c>
      <c r="G19" s="45"/>
      <c r="H19" s="45"/>
      <c r="I19" s="52">
        <f>SUM(F19:H19)</f>
        <v>2.44</v>
      </c>
      <c r="J19" s="66">
        <v>17</v>
      </c>
    </row>
    <row r="20" spans="1:10" ht="15.75">
      <c r="A20" s="69" t="s">
        <v>93</v>
      </c>
      <c r="B20" s="5" t="s">
        <v>73</v>
      </c>
      <c r="C20" s="67"/>
      <c r="D20" s="71">
        <v>13</v>
      </c>
      <c r="E20" s="71">
        <v>7</v>
      </c>
      <c r="F20" s="45"/>
      <c r="G20" s="52">
        <v>1</v>
      </c>
      <c r="H20" s="52">
        <v>1</v>
      </c>
      <c r="I20" s="52">
        <f>SUM(F20:H20)</f>
        <v>2</v>
      </c>
      <c r="J20" s="66">
        <v>18</v>
      </c>
    </row>
    <row r="21" spans="1:10" ht="15.75">
      <c r="A21" s="69" t="s">
        <v>54</v>
      </c>
      <c r="B21" s="5" t="s">
        <v>55</v>
      </c>
      <c r="C21" s="71">
        <v>14</v>
      </c>
      <c r="D21" s="67"/>
      <c r="E21" s="67"/>
      <c r="F21" s="52">
        <v>1</v>
      </c>
      <c r="G21" s="45"/>
      <c r="H21" s="45"/>
      <c r="I21" s="52">
        <f>SUM(F21:H21)</f>
        <v>1</v>
      </c>
      <c r="J21" s="66">
        <v>19</v>
      </c>
    </row>
    <row r="22" spans="1:10" ht="15.75" thickBot="1"/>
    <row r="23" spans="1:10" ht="16.5" thickBot="1">
      <c r="C23" s="42" t="s">
        <v>90</v>
      </c>
      <c r="D23" s="43"/>
      <c r="E23" s="44"/>
      <c r="F23" s="43" t="s">
        <v>91</v>
      </c>
      <c r="G23" s="43"/>
      <c r="H23" s="44"/>
      <c r="I23" s="49"/>
    </row>
    <row r="24" spans="1:10" ht="15.75" thickBot="1">
      <c r="A24" s="33" t="s">
        <v>82</v>
      </c>
      <c r="B24" s="35" t="s">
        <v>84</v>
      </c>
      <c r="C24" s="50" t="s">
        <v>87</v>
      </c>
      <c r="D24" s="34" t="s">
        <v>88</v>
      </c>
      <c r="E24" s="34" t="s">
        <v>89</v>
      </c>
      <c r="F24" s="50" t="s">
        <v>87</v>
      </c>
      <c r="G24" s="34" t="s">
        <v>88</v>
      </c>
      <c r="H24" s="34" t="s">
        <v>89</v>
      </c>
      <c r="I24" s="34" t="s">
        <v>92</v>
      </c>
      <c r="J24" s="26" t="s">
        <v>85</v>
      </c>
    </row>
    <row r="25" spans="1:10" ht="15.75">
      <c r="A25" s="69" t="s">
        <v>10</v>
      </c>
      <c r="B25" s="5" t="s">
        <v>12</v>
      </c>
      <c r="C25" s="71">
        <v>2</v>
      </c>
      <c r="D25" s="71">
        <v>1</v>
      </c>
      <c r="E25" s="71">
        <v>1</v>
      </c>
      <c r="F25" s="70">
        <v>25.62</v>
      </c>
      <c r="G25" s="52">
        <v>30</v>
      </c>
      <c r="H25" s="52">
        <v>30</v>
      </c>
      <c r="I25" s="52">
        <f>H25+G25</f>
        <v>60</v>
      </c>
      <c r="J25" s="72">
        <v>1</v>
      </c>
    </row>
    <row r="26" spans="1:10" ht="15.75">
      <c r="A26" s="69" t="s">
        <v>7</v>
      </c>
      <c r="B26" s="5" t="s">
        <v>9</v>
      </c>
      <c r="C26" s="71">
        <v>1</v>
      </c>
      <c r="D26" s="71">
        <v>3</v>
      </c>
      <c r="E26" s="71">
        <v>2</v>
      </c>
      <c r="F26" s="52">
        <v>30</v>
      </c>
      <c r="G26" s="70">
        <v>21.85</v>
      </c>
      <c r="H26" s="52">
        <v>22.7</v>
      </c>
      <c r="I26" s="52">
        <f>H26+F26</f>
        <v>52.7</v>
      </c>
      <c r="J26" s="72">
        <v>2</v>
      </c>
    </row>
    <row r="27" spans="1:10" ht="15.75">
      <c r="A27" s="69" t="s">
        <v>45</v>
      </c>
      <c r="B27" s="5" t="s">
        <v>47</v>
      </c>
      <c r="C27" s="71">
        <v>11</v>
      </c>
      <c r="D27" s="71">
        <v>5</v>
      </c>
      <c r="E27" s="71">
        <v>3</v>
      </c>
      <c r="F27" s="70">
        <v>5.5</v>
      </c>
      <c r="G27" s="52">
        <v>16.239999999999998</v>
      </c>
      <c r="H27" s="52">
        <v>17.100000000000001</v>
      </c>
      <c r="I27" s="52">
        <f>H27+G27</f>
        <v>33.340000000000003</v>
      </c>
      <c r="J27" s="72">
        <v>3</v>
      </c>
    </row>
    <row r="28" spans="1:10" ht="15.75">
      <c r="A28" s="69" t="s">
        <v>34</v>
      </c>
      <c r="B28" s="7" t="s">
        <v>36</v>
      </c>
      <c r="C28" s="71">
        <v>7</v>
      </c>
      <c r="D28" s="71">
        <v>4</v>
      </c>
      <c r="E28" s="68"/>
      <c r="F28" s="53">
        <v>12.59</v>
      </c>
      <c r="G28" s="52">
        <v>18.87</v>
      </c>
      <c r="H28" s="46"/>
      <c r="I28" s="52">
        <f>SUM(F28:H28)</f>
        <v>31.46</v>
      </c>
      <c r="J28" s="66">
        <v>4</v>
      </c>
    </row>
    <row r="29" spans="1:10" ht="15.75">
      <c r="A29" s="69" t="s">
        <v>31</v>
      </c>
      <c r="B29" s="5" t="s">
        <v>33</v>
      </c>
      <c r="C29" s="71">
        <v>6</v>
      </c>
      <c r="D29" s="71">
        <v>8</v>
      </c>
      <c r="E29" s="71">
        <v>4</v>
      </c>
      <c r="F29" s="52">
        <v>14.67</v>
      </c>
      <c r="G29" s="70">
        <v>9.65</v>
      </c>
      <c r="H29" s="52">
        <v>12.38</v>
      </c>
      <c r="I29" s="52">
        <f>H29+F29</f>
        <v>27.05</v>
      </c>
      <c r="J29" s="66">
        <v>5</v>
      </c>
    </row>
    <row r="30" spans="1:10" ht="15.75">
      <c r="A30" s="69">
        <v>675</v>
      </c>
      <c r="B30" s="5" t="s">
        <v>19</v>
      </c>
      <c r="C30" s="67"/>
      <c r="D30" s="71">
        <v>2</v>
      </c>
      <c r="E30" s="67"/>
      <c r="F30" s="45"/>
      <c r="G30" s="52">
        <v>25.39</v>
      </c>
      <c r="H30" s="45"/>
      <c r="I30" s="52">
        <f>SUM(F30:H30)</f>
        <v>25.39</v>
      </c>
      <c r="J30" s="66">
        <v>6</v>
      </c>
    </row>
    <row r="31" spans="1:10" ht="15.75">
      <c r="A31" s="69" t="s">
        <v>28</v>
      </c>
      <c r="B31" s="5" t="s">
        <v>30</v>
      </c>
      <c r="C31" s="71">
        <v>5</v>
      </c>
      <c r="D31" s="71">
        <v>10</v>
      </c>
      <c r="E31" s="67"/>
      <c r="F31" s="52">
        <v>16.93</v>
      </c>
      <c r="G31" s="52">
        <v>5.93</v>
      </c>
      <c r="H31" s="45"/>
      <c r="I31" s="52">
        <f>SUM(F31:H31)</f>
        <v>22.86</v>
      </c>
      <c r="J31" s="66">
        <v>7</v>
      </c>
    </row>
    <row r="32" spans="1:10" ht="15.75">
      <c r="A32" s="69" t="s">
        <v>39</v>
      </c>
      <c r="B32" s="5" t="s">
        <v>65</v>
      </c>
      <c r="C32" s="71">
        <v>9</v>
      </c>
      <c r="D32" s="71">
        <v>6</v>
      </c>
      <c r="E32" s="71">
        <v>5</v>
      </c>
      <c r="F32" s="52">
        <v>8.84</v>
      </c>
      <c r="G32" s="52">
        <v>13.87</v>
      </c>
      <c r="H32" s="70">
        <v>8.2200000000000006</v>
      </c>
      <c r="I32" s="52">
        <f>G32+F32</f>
        <v>22.71</v>
      </c>
      <c r="J32" s="66">
        <v>8</v>
      </c>
    </row>
    <row r="33" spans="1:10" ht="15.75">
      <c r="A33" s="69">
        <v>111</v>
      </c>
      <c r="B33" s="5" t="s">
        <v>38</v>
      </c>
      <c r="C33" s="71">
        <v>8</v>
      </c>
      <c r="D33" s="71">
        <v>7</v>
      </c>
      <c r="E33" s="67"/>
      <c r="F33" s="52">
        <v>10.66</v>
      </c>
      <c r="G33" s="52">
        <v>11.68</v>
      </c>
      <c r="H33" s="45"/>
      <c r="I33" s="52">
        <f>SUM(F33:H33)</f>
        <v>22.34</v>
      </c>
      <c r="J33" s="66">
        <v>9</v>
      </c>
    </row>
    <row r="34" spans="1:10" ht="15.75">
      <c r="A34" s="69">
        <v>185</v>
      </c>
      <c r="B34" s="5" t="s">
        <v>14</v>
      </c>
      <c r="C34" s="71">
        <v>3</v>
      </c>
      <c r="D34" s="67"/>
      <c r="E34" s="67"/>
      <c r="F34" s="52">
        <v>22.26</v>
      </c>
      <c r="G34" s="45"/>
      <c r="H34" s="45"/>
      <c r="I34" s="52">
        <f>SUM(F34:H34)</f>
        <v>22.26</v>
      </c>
      <c r="J34" s="66">
        <v>10</v>
      </c>
    </row>
    <row r="35" spans="1:10" ht="15.75">
      <c r="A35" s="69" t="s">
        <v>25</v>
      </c>
      <c r="B35" s="5" t="s">
        <v>27</v>
      </c>
      <c r="C35" s="71">
        <v>4</v>
      </c>
      <c r="D35" s="67"/>
      <c r="E35" s="67"/>
      <c r="F35" s="52">
        <v>19.420000000000002</v>
      </c>
      <c r="G35" s="45"/>
      <c r="H35" s="45"/>
      <c r="I35" s="52">
        <f>SUM(F35:H35)</f>
        <v>19.420000000000002</v>
      </c>
      <c r="J35" s="66">
        <v>11</v>
      </c>
    </row>
    <row r="36" spans="1:10" ht="15.75">
      <c r="A36" s="69" t="s">
        <v>48</v>
      </c>
      <c r="B36" s="5" t="s">
        <v>50</v>
      </c>
      <c r="C36" s="71">
        <v>12</v>
      </c>
      <c r="D36" s="71">
        <v>11</v>
      </c>
      <c r="E36" s="71">
        <v>6</v>
      </c>
      <c r="F36" s="70">
        <v>3.94</v>
      </c>
      <c r="G36" s="52">
        <v>4.22</v>
      </c>
      <c r="H36" s="52">
        <v>4.46</v>
      </c>
      <c r="I36" s="52">
        <f>H36+G36</f>
        <v>8.68</v>
      </c>
      <c r="J36" s="66">
        <v>12</v>
      </c>
    </row>
    <row r="37" spans="1:10" ht="15.75">
      <c r="A37" s="69">
        <v>395</v>
      </c>
      <c r="B37" s="5" t="s">
        <v>69</v>
      </c>
      <c r="C37" s="67"/>
      <c r="D37" s="71">
        <v>9</v>
      </c>
      <c r="E37" s="67"/>
      <c r="F37" s="45"/>
      <c r="G37" s="52">
        <v>7.74</v>
      </c>
      <c r="H37" s="45"/>
      <c r="I37" s="52">
        <f>SUM(F37:H37)</f>
        <v>7.74</v>
      </c>
      <c r="J37" s="66">
        <v>13</v>
      </c>
    </row>
    <row r="38" spans="1:10" ht="15.75">
      <c r="A38" s="69" t="s">
        <v>42</v>
      </c>
      <c r="B38" s="5" t="s">
        <v>44</v>
      </c>
      <c r="C38" s="71">
        <v>10</v>
      </c>
      <c r="D38" s="67"/>
      <c r="E38" s="67"/>
      <c r="F38" s="52">
        <v>7.13</v>
      </c>
      <c r="G38" s="45"/>
      <c r="H38" s="45"/>
      <c r="I38" s="52">
        <f>SUM(F38:H38)</f>
        <v>7.13</v>
      </c>
      <c r="J38" s="66">
        <v>14</v>
      </c>
    </row>
    <row r="39" spans="1:10" ht="15.75">
      <c r="A39" s="69">
        <v>393</v>
      </c>
      <c r="B39" s="5" t="s">
        <v>72</v>
      </c>
      <c r="C39" s="67"/>
      <c r="D39" s="71">
        <v>12</v>
      </c>
      <c r="E39" s="67"/>
      <c r="F39" s="45"/>
      <c r="G39" s="52">
        <v>2.57</v>
      </c>
      <c r="H39" s="45"/>
      <c r="I39" s="52">
        <f>SUM(F39:H39)</f>
        <v>2.57</v>
      </c>
      <c r="J39" s="66">
        <v>15</v>
      </c>
    </row>
    <row r="40" spans="1:10" ht="15.75">
      <c r="A40" s="69" t="s">
        <v>51</v>
      </c>
      <c r="B40" s="5" t="s">
        <v>53</v>
      </c>
      <c r="C40" s="71">
        <v>13</v>
      </c>
      <c r="D40" s="67"/>
      <c r="E40" s="67"/>
      <c r="F40" s="52">
        <v>2.44</v>
      </c>
      <c r="G40" s="45"/>
      <c r="H40" s="45"/>
      <c r="I40" s="52">
        <f>SUM(F40:H40)</f>
        <v>2.44</v>
      </c>
      <c r="J40" s="66">
        <v>16</v>
      </c>
    </row>
    <row r="41" spans="1:10" ht="15.75">
      <c r="A41" s="69" t="s">
        <v>93</v>
      </c>
      <c r="B41" s="5" t="s">
        <v>74</v>
      </c>
      <c r="C41" s="67"/>
      <c r="D41" s="71">
        <v>13</v>
      </c>
      <c r="E41" s="71">
        <v>7</v>
      </c>
      <c r="F41" s="45"/>
      <c r="G41" s="52">
        <v>1</v>
      </c>
      <c r="H41" s="52">
        <v>1</v>
      </c>
      <c r="I41" s="52">
        <f>SUM(F41:H41)</f>
        <v>2</v>
      </c>
      <c r="J41" s="66">
        <v>17</v>
      </c>
    </row>
    <row r="42" spans="1:10" ht="15.75">
      <c r="A42" s="69" t="s">
        <v>54</v>
      </c>
      <c r="B42" s="5" t="s">
        <v>56</v>
      </c>
      <c r="C42" s="71">
        <v>14</v>
      </c>
      <c r="D42" s="67"/>
      <c r="E42" s="67"/>
      <c r="F42" s="52">
        <v>1</v>
      </c>
      <c r="G42" s="45"/>
      <c r="H42" s="45"/>
      <c r="I42" s="52">
        <f>SUM(F42:H42)</f>
        <v>1</v>
      </c>
      <c r="J42" s="66">
        <v>18</v>
      </c>
    </row>
  </sheetData>
  <mergeCells count="4">
    <mergeCell ref="C1:E1"/>
    <mergeCell ref="F1:H1"/>
    <mergeCell ref="C23:E23"/>
    <mergeCell ref="F23:H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L4" sqref="L4"/>
    </sheetView>
  </sheetViews>
  <sheetFormatPr defaultRowHeight="15"/>
  <cols>
    <col min="2" max="2" width="21.85546875" customWidth="1"/>
    <col min="3" max="9" width="10.140625" customWidth="1"/>
  </cols>
  <sheetData>
    <row r="1" spans="1:10" ht="16.5" thickBot="1">
      <c r="C1" s="42" t="s">
        <v>90</v>
      </c>
      <c r="D1" s="43"/>
      <c r="E1" s="44"/>
      <c r="F1" s="43" t="s">
        <v>91</v>
      </c>
      <c r="G1" s="43"/>
      <c r="H1" s="44"/>
      <c r="I1" s="49"/>
    </row>
    <row r="2" spans="1:10">
      <c r="A2" s="33" t="s">
        <v>82</v>
      </c>
      <c r="B2" s="34" t="s">
        <v>83</v>
      </c>
      <c r="C2" s="50" t="s">
        <v>90</v>
      </c>
      <c r="D2" s="34" t="s">
        <v>88</v>
      </c>
      <c r="E2" s="34" t="s">
        <v>89</v>
      </c>
      <c r="F2" s="50" t="s">
        <v>87</v>
      </c>
      <c r="G2" s="34" t="s">
        <v>88</v>
      </c>
      <c r="H2" s="34" t="s">
        <v>89</v>
      </c>
      <c r="I2" s="34" t="s">
        <v>92</v>
      </c>
      <c r="J2" s="36" t="s">
        <v>85</v>
      </c>
    </row>
    <row r="3" spans="1:10" ht="17.25">
      <c r="A3" s="55" t="s">
        <v>15</v>
      </c>
      <c r="B3" s="5" t="s">
        <v>2</v>
      </c>
      <c r="C3" s="60">
        <v>1</v>
      </c>
      <c r="D3" s="60">
        <v>1</v>
      </c>
      <c r="E3" s="54"/>
      <c r="F3" s="56">
        <v>30</v>
      </c>
      <c r="G3" s="57">
        <v>30</v>
      </c>
      <c r="H3" s="56"/>
      <c r="I3" s="56">
        <f>SUM(F3:H3)</f>
        <v>60</v>
      </c>
      <c r="J3" s="65">
        <v>1</v>
      </c>
    </row>
    <row r="4" spans="1:10" ht="17.25">
      <c r="A4" s="55" t="s">
        <v>57</v>
      </c>
      <c r="B4" s="5" t="s">
        <v>21</v>
      </c>
      <c r="C4" s="60">
        <v>4</v>
      </c>
      <c r="D4" s="60">
        <v>2</v>
      </c>
      <c r="E4" s="60">
        <v>2</v>
      </c>
      <c r="F4" s="64">
        <v>9.99</v>
      </c>
      <c r="G4" s="56">
        <v>17.989999999999998</v>
      </c>
      <c r="H4" s="56">
        <v>13.59</v>
      </c>
      <c r="I4" s="56">
        <f>H4+G4</f>
        <v>31.58</v>
      </c>
      <c r="J4" s="65">
        <v>2</v>
      </c>
    </row>
    <row r="5" spans="1:10" ht="17.25">
      <c r="A5" s="58">
        <v>888</v>
      </c>
      <c r="B5" s="5" t="s">
        <v>78</v>
      </c>
      <c r="C5" s="60"/>
      <c r="D5" s="54"/>
      <c r="E5" s="60">
        <v>1</v>
      </c>
      <c r="F5" s="56"/>
      <c r="G5" s="56"/>
      <c r="H5" s="56">
        <v>30</v>
      </c>
      <c r="I5" s="56">
        <f>SUM(F5:H5)</f>
        <v>30</v>
      </c>
      <c r="J5" s="65">
        <v>3</v>
      </c>
    </row>
    <row r="6" spans="1:10" ht="17.25">
      <c r="A6" s="55">
        <v>547</v>
      </c>
      <c r="B6" s="5" t="s">
        <v>16</v>
      </c>
      <c r="C6" s="60">
        <v>2</v>
      </c>
      <c r="D6" s="54"/>
      <c r="E6" s="54"/>
      <c r="F6" s="56">
        <v>21.71</v>
      </c>
      <c r="G6" s="56"/>
      <c r="H6" s="56"/>
      <c r="I6" s="56">
        <f>SUM(F6:H6)</f>
        <v>21.71</v>
      </c>
      <c r="J6" s="51">
        <v>4</v>
      </c>
    </row>
    <row r="7" spans="1:10" ht="17.25">
      <c r="A7" s="55" t="s">
        <v>18</v>
      </c>
      <c r="B7" s="5" t="s">
        <v>4</v>
      </c>
      <c r="C7" s="60">
        <v>3</v>
      </c>
      <c r="D7" s="54"/>
      <c r="E7" s="54"/>
      <c r="F7" s="56">
        <v>15.35</v>
      </c>
      <c r="G7" s="56"/>
      <c r="H7" s="56"/>
      <c r="I7" s="56">
        <f>SUM(F7:H7)</f>
        <v>15.35</v>
      </c>
      <c r="J7" s="51">
        <v>5</v>
      </c>
    </row>
    <row r="8" spans="1:10" ht="17.25">
      <c r="A8" s="59">
        <v>77</v>
      </c>
      <c r="B8" s="5" t="s">
        <v>23</v>
      </c>
      <c r="C8" s="60"/>
      <c r="D8" s="60">
        <v>3</v>
      </c>
      <c r="E8" s="54"/>
      <c r="F8" s="56"/>
      <c r="G8" s="56">
        <v>8.77</v>
      </c>
      <c r="H8" s="56"/>
      <c r="I8" s="56">
        <f>SUM(F8:H8)</f>
        <v>8.77</v>
      </c>
      <c r="J8" s="51">
        <v>6</v>
      </c>
    </row>
    <row r="9" spans="1:10" ht="17.25">
      <c r="A9" s="55" t="s">
        <v>58</v>
      </c>
      <c r="B9" s="5" t="s">
        <v>59</v>
      </c>
      <c r="C9" s="60">
        <v>5</v>
      </c>
      <c r="D9" s="54"/>
      <c r="E9" s="54"/>
      <c r="F9" s="56">
        <v>5.27</v>
      </c>
      <c r="G9" s="56"/>
      <c r="H9" s="56"/>
      <c r="I9" s="56">
        <f>SUM(F9:H9)</f>
        <v>5.27</v>
      </c>
      <c r="J9" s="51">
        <v>7</v>
      </c>
    </row>
    <row r="10" spans="1:10" ht="17.25">
      <c r="A10" s="59">
        <v>15</v>
      </c>
      <c r="B10" s="5" t="s">
        <v>75</v>
      </c>
      <c r="C10" s="60">
        <v>6</v>
      </c>
      <c r="D10" s="60">
        <v>4</v>
      </c>
      <c r="E10" s="54"/>
      <c r="F10" s="56">
        <v>1</v>
      </c>
      <c r="G10" s="56">
        <v>1</v>
      </c>
      <c r="H10" s="56"/>
      <c r="I10" s="56">
        <f>SUM(F10:H10)</f>
        <v>2</v>
      </c>
      <c r="J10" s="51">
        <v>8</v>
      </c>
    </row>
    <row r="11" spans="1:10" ht="17.25">
      <c r="A11" s="58">
        <v>797</v>
      </c>
      <c r="B11" s="5" t="s">
        <v>80</v>
      </c>
      <c r="C11" s="60"/>
      <c r="D11" s="54"/>
      <c r="E11" s="60">
        <v>3</v>
      </c>
      <c r="F11" s="56"/>
      <c r="G11" s="56"/>
      <c r="H11" s="56">
        <v>1</v>
      </c>
      <c r="I11" s="56">
        <f>SUM(F11:H11)</f>
        <v>1</v>
      </c>
      <c r="J11" s="51">
        <v>9</v>
      </c>
    </row>
    <row r="12" spans="1:10" ht="15.75" thickBot="1"/>
    <row r="13" spans="1:10" ht="16.5" thickBot="1">
      <c r="C13" s="42" t="s">
        <v>90</v>
      </c>
      <c r="D13" s="43"/>
      <c r="E13" s="44"/>
      <c r="F13" s="43" t="s">
        <v>91</v>
      </c>
      <c r="G13" s="43"/>
      <c r="H13" s="44"/>
      <c r="I13" s="49"/>
    </row>
    <row r="14" spans="1:10">
      <c r="A14" s="33" t="s">
        <v>82</v>
      </c>
      <c r="B14" s="35" t="s">
        <v>84</v>
      </c>
      <c r="C14" s="50" t="s">
        <v>87</v>
      </c>
      <c r="D14" s="34" t="s">
        <v>88</v>
      </c>
      <c r="E14" s="34" t="s">
        <v>89</v>
      </c>
      <c r="F14" s="50" t="s">
        <v>87</v>
      </c>
      <c r="G14" s="34" t="s">
        <v>88</v>
      </c>
      <c r="H14" s="34" t="s">
        <v>89</v>
      </c>
      <c r="I14" s="34"/>
      <c r="J14" s="36" t="s">
        <v>85</v>
      </c>
    </row>
    <row r="15" spans="1:10" ht="17.25">
      <c r="A15" s="55" t="s">
        <v>15</v>
      </c>
      <c r="B15" s="5" t="s">
        <v>3</v>
      </c>
      <c r="C15" s="60">
        <v>1</v>
      </c>
      <c r="D15" s="60">
        <v>1</v>
      </c>
      <c r="E15" s="54"/>
      <c r="F15" s="56">
        <v>30</v>
      </c>
      <c r="G15" s="57">
        <v>30</v>
      </c>
      <c r="H15" s="56"/>
      <c r="I15" s="56">
        <f>SUM(F15:H15)</f>
        <v>60</v>
      </c>
      <c r="J15" s="65">
        <v>1</v>
      </c>
    </row>
    <row r="16" spans="1:10" ht="17.25">
      <c r="A16" s="55" t="s">
        <v>57</v>
      </c>
      <c r="B16" s="5" t="s">
        <v>22</v>
      </c>
      <c r="C16" s="60">
        <v>4</v>
      </c>
      <c r="D16" s="60">
        <v>2</v>
      </c>
      <c r="E16" s="60">
        <v>2</v>
      </c>
      <c r="F16" s="64">
        <v>9.99</v>
      </c>
      <c r="G16" s="56">
        <v>17.989999999999998</v>
      </c>
      <c r="H16" s="56">
        <v>13.59</v>
      </c>
      <c r="I16" s="56">
        <f>H16+G16</f>
        <v>31.58</v>
      </c>
      <c r="J16" s="65">
        <v>2</v>
      </c>
    </row>
    <row r="17" spans="1:10" ht="17.25">
      <c r="A17" s="58">
        <v>888</v>
      </c>
      <c r="B17" s="5" t="s">
        <v>79</v>
      </c>
      <c r="C17" s="60"/>
      <c r="D17" s="54"/>
      <c r="E17" s="60">
        <v>1</v>
      </c>
      <c r="F17" s="56"/>
      <c r="G17" s="56"/>
      <c r="H17" s="56">
        <v>30</v>
      </c>
      <c r="I17" s="56">
        <f>SUM(F17:H17)</f>
        <v>30</v>
      </c>
      <c r="J17" s="65">
        <v>3</v>
      </c>
    </row>
    <row r="18" spans="1:10" ht="17.25">
      <c r="A18" s="55">
        <v>547</v>
      </c>
      <c r="B18" s="5" t="s">
        <v>17</v>
      </c>
      <c r="C18" s="60">
        <v>2</v>
      </c>
      <c r="D18" s="54"/>
      <c r="E18" s="54"/>
      <c r="F18" s="56">
        <v>21.71</v>
      </c>
      <c r="G18" s="56"/>
      <c r="H18" s="56"/>
      <c r="I18" s="56">
        <f>SUM(F18:H18)</f>
        <v>21.71</v>
      </c>
      <c r="J18" s="51">
        <v>4</v>
      </c>
    </row>
    <row r="19" spans="1:10" ht="17.25">
      <c r="A19" s="55" t="s">
        <v>18</v>
      </c>
      <c r="B19" s="5" t="s">
        <v>5</v>
      </c>
      <c r="C19" s="60">
        <v>3</v>
      </c>
      <c r="D19" s="54"/>
      <c r="E19" s="54"/>
      <c r="F19" s="56">
        <v>15.35</v>
      </c>
      <c r="G19" s="56"/>
      <c r="H19" s="56"/>
      <c r="I19" s="56">
        <f>SUM(F19:H19)</f>
        <v>15.35</v>
      </c>
      <c r="J19" s="51">
        <v>5</v>
      </c>
    </row>
    <row r="20" spans="1:10" ht="17.25">
      <c r="A20" s="59">
        <v>77</v>
      </c>
      <c r="B20" s="5" t="s">
        <v>24</v>
      </c>
      <c r="C20" s="60"/>
      <c r="D20" s="60">
        <v>3</v>
      </c>
      <c r="E20" s="54"/>
      <c r="F20" s="56"/>
      <c r="G20" s="56">
        <v>8.77</v>
      </c>
      <c r="H20" s="56"/>
      <c r="I20" s="56">
        <f>SUM(F20:H20)</f>
        <v>8.77</v>
      </c>
      <c r="J20" s="51">
        <v>6</v>
      </c>
    </row>
    <row r="21" spans="1:10" ht="17.25">
      <c r="A21" s="55" t="s">
        <v>58</v>
      </c>
      <c r="B21" s="5" t="s">
        <v>60</v>
      </c>
      <c r="C21" s="60">
        <v>5</v>
      </c>
      <c r="D21" s="54"/>
      <c r="E21" s="54"/>
      <c r="F21" s="56">
        <v>5.27</v>
      </c>
      <c r="G21" s="56"/>
      <c r="H21" s="56"/>
      <c r="I21" s="56">
        <f>SUM(F21:H21)</f>
        <v>5.27</v>
      </c>
      <c r="J21" s="51">
        <v>7</v>
      </c>
    </row>
    <row r="22" spans="1:10" ht="17.25">
      <c r="A22" s="55" t="s">
        <v>61</v>
      </c>
      <c r="B22" s="5" t="s">
        <v>63</v>
      </c>
      <c r="C22" s="60">
        <v>6</v>
      </c>
      <c r="D22" s="60">
        <v>4</v>
      </c>
      <c r="E22" s="54"/>
      <c r="F22" s="56">
        <v>1</v>
      </c>
      <c r="G22" s="56">
        <v>1</v>
      </c>
      <c r="H22" s="56"/>
      <c r="I22" s="56">
        <f>SUM(F22:H22)</f>
        <v>2</v>
      </c>
      <c r="J22" s="51">
        <v>8</v>
      </c>
    </row>
    <row r="23" spans="1:10" ht="17.25">
      <c r="A23" s="58">
        <v>797</v>
      </c>
      <c r="B23" s="5" t="s">
        <v>81</v>
      </c>
      <c r="C23" s="60"/>
      <c r="D23" s="54"/>
      <c r="E23" s="60">
        <v>3</v>
      </c>
      <c r="F23" s="56"/>
      <c r="G23" s="56"/>
      <c r="H23" s="56">
        <v>1</v>
      </c>
      <c r="I23" s="56">
        <f>SUM(F23:H23)</f>
        <v>1</v>
      </c>
      <c r="J23" s="51">
        <v>9</v>
      </c>
    </row>
  </sheetData>
  <mergeCells count="4">
    <mergeCell ref="C1:E1"/>
    <mergeCell ref="F1:H1"/>
    <mergeCell ref="C13:E13"/>
    <mergeCell ref="F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ЭТАП</vt:lpstr>
      <vt:lpstr>2 ЭТАП</vt:lpstr>
      <vt:lpstr>3 ЭТАП</vt:lpstr>
      <vt:lpstr>ТУРИЗМ</vt:lpstr>
      <vt:lpstr>ГРАНД-ТУРИЗМ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2022-08-23T17:27:23Z</dcterms:created>
  <dcterms:modified xsi:type="dcterms:W3CDTF">2022-12-01T21:54:17Z</dcterms:modified>
</cp:coreProperties>
</file>